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5 Tahun)" sheetId="4" r:id="rId2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B13" i="4" l="1"/>
  <c r="B3" i="4"/>
  <c r="C41" i="4"/>
  <c r="E13" i="4"/>
  <c r="D13" i="4"/>
  <c r="C13" i="4"/>
  <c r="C34" i="4" s="1"/>
  <c r="B14" i="4" l="1"/>
  <c r="D14" i="4" s="1"/>
  <c r="B15" i="4" l="1"/>
  <c r="E15" i="4" s="1"/>
  <c r="E14" i="4"/>
  <c r="D15" i="4" l="1"/>
  <c r="B16" i="4"/>
  <c r="B17" i="4" l="1"/>
  <c r="D17" i="4" s="1"/>
  <c r="E16" i="4"/>
  <c r="D16" i="4"/>
  <c r="B18" i="4" l="1"/>
  <c r="E17" i="4"/>
  <c r="B19" i="4" l="1"/>
  <c r="E19" i="4" s="1"/>
  <c r="E18" i="4"/>
  <c r="D18" i="4"/>
  <c r="D19" i="4" l="1"/>
  <c r="B20" i="4"/>
  <c r="B21" i="4" l="1"/>
  <c r="D21" i="4" s="1"/>
  <c r="E20" i="4"/>
  <c r="D20" i="4"/>
  <c r="B22" i="4" l="1"/>
  <c r="E22" i="4" s="1"/>
  <c r="E21" i="4"/>
  <c r="B23" i="4" l="1"/>
  <c r="E23" i="4" s="1"/>
  <c r="D22" i="4"/>
  <c r="D23" i="4" l="1"/>
  <c r="B24" i="4"/>
  <c r="B25" i="4" l="1"/>
  <c r="D25" i="4" s="1"/>
  <c r="E24" i="4"/>
  <c r="D24" i="4"/>
  <c r="B26" i="4" l="1"/>
  <c r="E26" i="4" s="1"/>
  <c r="E25" i="4"/>
  <c r="B27" i="4" l="1"/>
  <c r="E27" i="4" s="1"/>
  <c r="D26" i="4"/>
  <c r="D27" i="4" l="1"/>
  <c r="B28" i="4"/>
  <c r="B29" i="4" l="1"/>
  <c r="D29" i="4" s="1"/>
  <c r="E28" i="4"/>
  <c r="D28" i="4"/>
  <c r="B30" i="4" l="1"/>
  <c r="E29" i="4"/>
  <c r="B31" i="4" l="1"/>
  <c r="E31" i="4" s="1"/>
  <c r="E30" i="4"/>
  <c r="D30" i="4"/>
  <c r="D31" i="4" l="1"/>
  <c r="B32" i="4"/>
  <c r="B33" i="4" l="1"/>
  <c r="E33" i="4" s="1"/>
  <c r="E34" i="4" s="1"/>
  <c r="E32" i="4"/>
  <c r="D32" i="4"/>
  <c r="D33" i="4" l="1"/>
  <c r="D34" i="4" s="1"/>
  <c r="E15" i="1" l="1"/>
</calcChain>
</file>

<file path=xl/sharedStrings.xml><?xml version="1.0" encoding="utf-8"?>
<sst xmlns="http://schemas.openxmlformats.org/spreadsheetml/2006/main" count="86" uniqueCount="80">
  <si>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</si>
  <si>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</si>
  <si>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</si>
  <si>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</si>
  <si>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</si>
  <si>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</si>
  <si>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</si>
  <si>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</si>
  <si>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</si>
  <si>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</si>
  <si>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</si>
  <si>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</si>
  <si>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Rp1 miliar dan kelipatan Rp1 miliar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</si>
  <si>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</si>
  <si>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</si>
  <si>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</si>
  <si>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</si>
  <si>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</si>
  <si>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</si>
  <si>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</si>
  <si>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</si>
  <si>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</si>
  <si>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</si>
  <si>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</si>
  <si>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</si>
  <si>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</si>
  <si>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</si>
  <si>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</si>
  <si>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</si>
  <si>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</si>
  <si>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</si>
  <si>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</si>
  <si>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</si>
  <si>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</si>
  <si>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</si>
  <si>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</si>
  <si>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</si>
  <si>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</si>
  <si>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</si>
  <si>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</si>
  <si>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</si>
  <si>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</si>
  <si>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</si>
  <si>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</si>
  <si>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</si>
  <si>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</si>
  <si>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</si>
  <si>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</si>
  <si>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</si>
  <si>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</si>
  <si>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</si>
  <si>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</si>
  <si>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</si>
  <si>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</si>
  <si>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</si>
  <si>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</si>
  <si>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</si>
  <si>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</si>
  <si>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</si>
  <si>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</si>
  <si>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</si>
  <si>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</si>
  <si>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</si>
  <si>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</si>
  <si>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</si>
  <si>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</si>
  <si>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</si>
  <si>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</si>
  <si>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</si>
  <si>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</si>
  <si>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10% setiap pembayaran kupon</t>
  </si>
  <si>
    <t>Indikasi Tanggal Pembayaran</t>
  </si>
  <si>
    <t>PT Pefindo</t>
  </si>
  <si>
    <t>Keuangan</t>
  </si>
  <si>
    <t>Obligasi: idAAA (Triple A) dari Pefindo</t>
  </si>
  <si>
    <t>Sebanyak-banyaknya sebesar Rp17.000.000.000.000,- (tujuh belas triliun rupiah)</t>
  </si>
  <si>
    <t xml:space="preserve">1 - 18 Okt 2021 </t>
  </si>
  <si>
    <t>Seri A (5 tahun) : 5.75% - 6.75%</t>
  </si>
  <si>
    <t>5.75% - 6.75%</t>
  </si>
  <si>
    <t>Obligasi Berkelanjutan Vi Sarana Multigriya Finance
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</si>
</sst>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9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7" fillId="0" borderId="7"/>
  </cellStyleXfs>
  <cellXfs count="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0" fontId="0" fillId="0" borderId="0" xfId="0" applyFont="1" applyAlignment="1"/>
    <xf numFmtId="10" fontId="1" fillId="0" borderId="0" xfId="0" applyNumberFormat="1" applyFont="1" applyAlignment="1">
      <alignment wrapText="1"/>
    </xf>
    <xf numFmtId="43" fontId="1" fillId="0" borderId="0" xfId="1" applyFont="1" applyAlignment="1">
      <alignment wrapText="1"/>
    </xf>
    <xf numFmtId="166" fontId="1" fillId="0" borderId="0" xfId="1" applyNumberFormat="1" applyFont="1" applyAlignment="1">
      <alignment wrapText="1"/>
    </xf>
    <xf numFmtId="0" fontId="13" fillId="0" borderId="12" xfId="0" applyFont="1" applyBorder="1"/>
    <xf numFmtId="0" fontId="13" fillId="0" borderId="13" xfId="0" applyFont="1" applyBorder="1"/>
    <xf numFmtId="0" fontId="2" fillId="2" borderId="10" xfId="0" applyFont="1" applyFill="1" applyBorder="1" applyAlignment="1">
      <alignment vertical="center" wrapText="1"/>
    </xf>
    <xf numFmtId="15" fontId="3" fillId="0" borderId="11" xfId="0" applyNumberFormat="1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/>
    <xf numFmtId="0" fontId="3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14" fillId="3" borderId="9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8" fillId="0" borderId="8" xfId="0" applyFont="1" applyBorder="1" applyAlignment="1"/>
    <xf numFmtId="0" fontId="5" fillId="0" borderId="7" xfId="2" applyFont="1"/>
    <xf numFmtId="0" fontId="1" fillId="0" borderId="7" xfId="2" applyFont="1"/>
    <xf numFmtId="0" fontId="17" fillId="0" borderId="7" xfId="2" applyFont="1" applyAlignment="1"/>
    <xf numFmtId="0" fontId="6" fillId="0" borderId="7" xfId="2" applyFont="1"/>
    <xf numFmtId="0" fontId="6" fillId="0" borderId="7" xfId="2" applyFont="1" applyAlignment="1">
      <alignment horizontal="right"/>
    </xf>
    <xf numFmtId="0" fontId="1" fillId="0" borderId="7" xfId="2" quotePrefix="1" applyFont="1" applyAlignment="1">
      <alignment horizontal="right"/>
    </xf>
    <xf numFmtId="0" fontId="7" fillId="0" borderId="7" xfId="2" applyFont="1"/>
    <xf numFmtId="164" fontId="1" fillId="0" borderId="7" xfId="2" applyNumberFormat="1" applyFont="1"/>
    <xf numFmtId="10" fontId="6" fillId="3" borderId="7" xfId="2" applyNumberFormat="1" applyFont="1" applyFill="1" applyBorder="1"/>
    <xf numFmtId="164" fontId="6" fillId="3" borderId="7" xfId="2" applyNumberFormat="1" applyFont="1" applyFill="1" applyBorder="1" applyAlignment="1">
      <alignment horizontal="right"/>
    </xf>
    <xf numFmtId="41" fontId="1" fillId="0" borderId="7" xfId="2" applyNumberFormat="1" applyFont="1"/>
    <xf numFmtId="10" fontId="6" fillId="3" borderId="7" xfId="2" applyNumberFormat="1" applyFont="1" applyFill="1" applyBorder="1" applyAlignment="1">
      <alignment horizontal="right"/>
    </xf>
    <xf numFmtId="0" fontId="8" fillId="5" borderId="1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6" fillId="0" borderId="7" xfId="2" applyFont="1" applyAlignment="1">
      <alignment horizontal="center"/>
    </xf>
    <xf numFmtId="0" fontId="4" fillId="0" borderId="2" xfId="2" applyFont="1" applyBorder="1"/>
    <xf numFmtId="165" fontId="9" fillId="0" borderId="7" xfId="2" applyNumberFormat="1" applyFont="1" applyAlignment="1">
      <alignment horizontal="center" vertical="center"/>
    </xf>
    <xf numFmtId="0" fontId="1" fillId="0" borderId="6" xfId="2" applyFont="1" applyBorder="1" applyAlignment="1">
      <alignment horizontal="center"/>
    </xf>
    <xf numFmtId="165" fontId="9" fillId="6" borderId="6" xfId="2" applyNumberFormat="1" applyFont="1" applyFill="1" applyBorder="1" applyAlignment="1">
      <alignment horizontal="center" vertical="center"/>
    </xf>
    <xf numFmtId="166" fontId="1" fillId="0" borderId="6" xfId="2" applyNumberFormat="1" applyFont="1" applyBorder="1"/>
    <xf numFmtId="10" fontId="6" fillId="3" borderId="6" xfId="2" applyNumberFormat="1" applyFont="1" applyFill="1" applyBorder="1" applyAlignment="1">
      <alignment horizontal="right"/>
    </xf>
    <xf numFmtId="10" fontId="6" fillId="3" borderId="6" xfId="2" applyNumberFormat="1" applyFont="1" applyFill="1" applyBorder="1" applyAlignment="1">
      <alignment horizontal="center"/>
    </xf>
    <xf numFmtId="165" fontId="9" fillId="0" borderId="6" xfId="2" applyNumberFormat="1" applyFont="1" applyBorder="1" applyAlignment="1">
      <alignment horizontal="center" vertical="center"/>
    </xf>
    <xf numFmtId="0" fontId="1" fillId="0" borderId="6" xfId="2" applyFont="1" applyBorder="1"/>
    <xf numFmtId="166" fontId="6" fillId="0" borderId="6" xfId="2" applyNumberFormat="1" applyFont="1" applyBorder="1"/>
    <xf numFmtId="0" fontId="8" fillId="5" borderId="3" xfId="2" applyFont="1" applyFill="1" applyBorder="1" applyAlignment="1">
      <alignment horizontal="center" vertical="center"/>
    </xf>
    <xf numFmtId="0" fontId="4" fillId="0" borderId="5" xfId="2" applyFont="1" applyBorder="1"/>
    <xf numFmtId="166" fontId="8" fillId="5" borderId="6" xfId="2" applyNumberFormat="1" applyFont="1" applyFill="1" applyBorder="1" applyAlignment="1">
      <alignment horizontal="center" vertical="center"/>
    </xf>
    <xf numFmtId="0" fontId="1" fillId="0" borderId="7" xfId="2" applyFont="1" applyAlignment="1">
      <alignment horizontal="right"/>
    </xf>
    <xf numFmtId="10" fontId="1" fillId="0" borderId="7" xfId="2" applyNumberFormat="1" applyFont="1"/>
    <xf numFmtId="0" fontId="1" fillId="0" borderId="7" xfId="2" applyFont="1" applyAlignment="1">
      <alignment horizontal="left" wrapText="1"/>
    </xf>
    <xf numFmtId="0" fontId="17" fillId="0" borderId="7" xfId="2" applyFont="1" applyAlignment="1"/>
    <xf numFmtId="0" fontId="1" fillId="0" borderId="7" xfId="2" applyFont="1" applyAlignment="1">
      <alignment horizontal="left" wrapText="1"/>
    </xf>
    <xf numFmtId="0" fontId="1" fillId="0" borderId="7" xfId="2" quotePrefix="1" applyFont="1" applyAlignment="1">
      <alignment horizontal="left"/>
    </xf>
    <xf numFmtId="167" fontId="1" fillId="0" borderId="7" xfId="2" applyNumberFormat="1" applyFont="1" applyAlignment="1">
      <alignment horizontal="left"/>
    </xf>
    <xf numFmtId="9" fontId="1" fillId="0" borderId="7" xfId="2" applyNumberFormat="1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7"/>
  <sheetViews>
    <sheetView showGridLines="0" tabSelected="1" workbookViewId="0">
      <selection activeCell="H12" sqref="H12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22.5" customWidth="1"/>
    <col min="6" max="9" width="7.59765625" customWidth="1"/>
    <col min="10" max="11" width="12.796875" bestFit="1" customWidth="1"/>
    <col min="12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5" t="s">
        <v>0</v>
      </c>
      <c r="C2" s="46" t="s">
        <v>79</v>
      </c>
      <c r="D2" s="4"/>
      <c r="E2" s="4"/>
      <c r="F2" s="2"/>
      <c r="G2" s="4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"/>
      <c r="B3" s="5" t="s">
        <v>1</v>
      </c>
      <c r="C3" s="33" t="s">
        <v>74</v>
      </c>
      <c r="D3" s="27"/>
      <c r="E3" s="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44" t="s">
        <v>69</v>
      </c>
      <c r="C4" s="34" t="s">
        <v>77</v>
      </c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2" customHeight="1" x14ac:dyDescent="0.3">
      <c r="A5" s="2"/>
      <c r="B5" s="5" t="s">
        <v>2</v>
      </c>
      <c r="C5" s="29" t="s">
        <v>75</v>
      </c>
      <c r="D5" s="30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.75" customHeight="1" x14ac:dyDescent="0.3">
      <c r="A6" s="2"/>
      <c r="B6" s="6" t="s">
        <v>3</v>
      </c>
      <c r="C6" s="31" t="s">
        <v>4</v>
      </c>
      <c r="D6" s="27"/>
      <c r="E6" s="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2"/>
      <c r="B7" s="6" t="s">
        <v>5</v>
      </c>
      <c r="C7" s="31" t="s">
        <v>73</v>
      </c>
      <c r="D7" s="27"/>
      <c r="E7" s="2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2"/>
      <c r="B8" s="5" t="s">
        <v>6</v>
      </c>
      <c r="C8" s="32" t="s">
        <v>7</v>
      </c>
      <c r="D8" s="27"/>
      <c r="E8" s="2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7" t="s">
        <v>8</v>
      </c>
      <c r="C9" s="26" t="s">
        <v>76</v>
      </c>
      <c r="D9" s="27"/>
      <c r="E9" s="2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6" customHeight="1" x14ac:dyDescent="0.3">
      <c r="A10" s="2"/>
      <c r="B10" s="7" t="s">
        <v>9</v>
      </c>
      <c r="C10" s="26" t="s">
        <v>10</v>
      </c>
      <c r="D10" s="27"/>
      <c r="E10" s="27"/>
      <c r="F10" s="2"/>
      <c r="G10" s="2"/>
      <c r="H10" s="2"/>
      <c r="I10" s="19"/>
      <c r="J10" s="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3">
      <c r="A11" s="2"/>
      <c r="B11" s="7" t="s">
        <v>11</v>
      </c>
      <c r="C11" s="26" t="s">
        <v>12</v>
      </c>
      <c r="D11" s="27"/>
      <c r="E11" s="27"/>
      <c r="F11" s="2"/>
      <c r="G11" s="2"/>
      <c r="H11" s="2"/>
      <c r="I11" s="19"/>
      <c r="J11" s="21"/>
      <c r="K11" s="2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7" t="s">
        <v>13</v>
      </c>
      <c r="C12" s="26" t="s">
        <v>14</v>
      </c>
      <c r="D12" s="27"/>
      <c r="E12" s="27"/>
      <c r="F12" s="2"/>
      <c r="G12" s="2"/>
      <c r="H12" s="2"/>
      <c r="I12" s="2"/>
      <c r="J12" s="2"/>
      <c r="K12" s="2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 x14ac:dyDescent="0.3">
      <c r="A13" s="2"/>
      <c r="B13" s="8" t="s">
        <v>15</v>
      </c>
      <c r="C13" s="39">
        <v>0.01</v>
      </c>
      <c r="D13" s="27"/>
      <c r="E13" s="27"/>
      <c r="F13" s="2"/>
      <c r="G13" s="2"/>
      <c r="H13" s="2"/>
      <c r="I13" s="2"/>
      <c r="J13" s="2"/>
      <c r="K13" s="2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2"/>
      <c r="B14" s="28" t="s">
        <v>16</v>
      </c>
      <c r="C14" s="9" t="s">
        <v>17</v>
      </c>
      <c r="D14" s="9" t="s">
        <v>18</v>
      </c>
      <c r="E14" s="9" t="s">
        <v>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27"/>
      <c r="C15" s="10">
        <v>1000000000</v>
      </c>
      <c r="D15" s="10">
        <v>10000000</v>
      </c>
      <c r="E15" s="10">
        <f>C15+D15</f>
        <v>1010000000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6" t="s">
        <v>19</v>
      </c>
      <c r="C16" s="42" t="s">
        <v>70</v>
      </c>
      <c r="D16" s="43"/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18" customFormat="1" ht="14.25" customHeight="1" x14ac:dyDescent="0.3">
      <c r="A17" s="2"/>
      <c r="B17" s="24" t="s">
        <v>71</v>
      </c>
      <c r="C17" s="25">
        <v>44515</v>
      </c>
      <c r="D17" s="22"/>
      <c r="E17" s="2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11" t="s">
        <v>20</v>
      </c>
      <c r="C18" s="12">
        <v>44517</v>
      </c>
      <c r="D18" s="13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11" t="s">
        <v>21</v>
      </c>
      <c r="C19" s="15">
        <v>44518</v>
      </c>
      <c r="D19" s="16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6" t="s">
        <v>22</v>
      </c>
      <c r="C20" s="40" t="s">
        <v>72</v>
      </c>
      <c r="D20" s="41"/>
      <c r="E20" s="4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6" t="s">
        <v>23</v>
      </c>
      <c r="C21" s="35" t="s">
        <v>24</v>
      </c>
      <c r="D21" s="27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6" t="s">
        <v>25</v>
      </c>
      <c r="C22" s="35" t="s">
        <v>26</v>
      </c>
      <c r="D22" s="27"/>
      <c r="E22" s="2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" t="s">
        <v>25</v>
      </c>
      <c r="C23" s="36" t="s">
        <v>26</v>
      </c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</sheetData>
  <mergeCells count="17">
    <mergeCell ref="C22:E22"/>
    <mergeCell ref="C23:E23"/>
    <mergeCell ref="C12:E12"/>
    <mergeCell ref="C13:E13"/>
    <mergeCell ref="C20:E20"/>
    <mergeCell ref="C21:E21"/>
    <mergeCell ref="C16:E16"/>
    <mergeCell ref="C3:E3"/>
    <mergeCell ref="C4:E4"/>
    <mergeCell ref="C10:E10"/>
    <mergeCell ref="C11:E11"/>
    <mergeCell ref="B14:B15"/>
    <mergeCell ref="C5:E5"/>
    <mergeCell ref="C6:E6"/>
    <mergeCell ref="C7:E7"/>
    <mergeCell ref="C8:E8"/>
    <mergeCell ref="C9:E9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43" sqref="C43"/>
    </sheetView>
  </sheetViews>
  <sheetFormatPr defaultColWidth="12.59765625" defaultRowHeight="15" customHeight="1" x14ac:dyDescent="0.25"/>
  <cols>
    <col min="1" max="1" width="19.59765625" style="49" customWidth="1"/>
    <col min="2" max="2" width="14.69921875" style="49" customWidth="1"/>
    <col min="3" max="7" width="13.3984375" style="49" customWidth="1"/>
    <col min="8" max="8" width="11" style="49" customWidth="1"/>
    <col min="9" max="9" width="11.8984375" style="49" customWidth="1"/>
    <col min="10" max="26" width="7.59765625" style="49" customWidth="1"/>
    <col min="27" max="16384" width="12.59765625" style="49"/>
  </cols>
  <sheetData>
    <row r="1" spans="1:26" ht="15.6" x14ac:dyDescent="0.3">
      <c r="A1" s="47" t="s">
        <v>27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4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 x14ac:dyDescent="0.3">
      <c r="A3" s="50" t="s">
        <v>0</v>
      </c>
      <c r="B3" s="50" t="str">
        <f>'Format Tabel Informasi'!C2</f>
        <v>Obligasi Berkelanjutan Vi Sarana Multigriya Finance
 Tahun 2021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4" x14ac:dyDescent="0.3">
      <c r="A4" s="50" t="s">
        <v>28</v>
      </c>
      <c r="B4" s="51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4.4" x14ac:dyDescent="0.3">
      <c r="A5" s="50" t="s">
        <v>29</v>
      </c>
      <c r="B5" s="52" t="s">
        <v>78</v>
      </c>
      <c r="C5" s="53" t="s">
        <v>30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4" x14ac:dyDescent="0.3">
      <c r="A6" s="50" t="s">
        <v>31</v>
      </c>
      <c r="B6" s="54">
        <v>1000000000</v>
      </c>
      <c r="C6" s="5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4.4" x14ac:dyDescent="0.3">
      <c r="A7" s="50" t="s">
        <v>32</v>
      </c>
      <c r="B7" s="55">
        <v>0.01</v>
      </c>
      <c r="C7" s="5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4.4" x14ac:dyDescent="0.3">
      <c r="A8" s="50" t="s">
        <v>33</v>
      </c>
      <c r="B8" s="56">
        <v>1000000000</v>
      </c>
      <c r="C8" s="53"/>
      <c r="D8" s="57"/>
      <c r="E8" s="48"/>
      <c r="F8" s="48"/>
      <c r="G8" s="48" t="s">
        <v>34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4" x14ac:dyDescent="0.3">
      <c r="A9" s="50" t="s">
        <v>35</v>
      </c>
      <c r="B9" s="55">
        <v>5.7500000000000002E-2</v>
      </c>
      <c r="C9" s="58">
        <v>6.7500000000000004E-2</v>
      </c>
      <c r="D9" s="53" t="s">
        <v>30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4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5" customHeight="1" x14ac:dyDescent="0.3">
      <c r="A11" s="59" t="s">
        <v>36</v>
      </c>
      <c r="B11" s="60" t="s">
        <v>37</v>
      </c>
      <c r="C11" s="60" t="s">
        <v>38</v>
      </c>
      <c r="D11" s="60" t="s">
        <v>39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 x14ac:dyDescent="0.3">
      <c r="A12" s="62"/>
      <c r="B12" s="62"/>
      <c r="C12" s="62"/>
      <c r="D12" s="62"/>
      <c r="E12" s="63"/>
      <c r="F12" s="63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 x14ac:dyDescent="0.3">
      <c r="A13" s="64" t="s">
        <v>40</v>
      </c>
      <c r="B13" s="65">
        <f>'Format Tabel Informasi'!C19</f>
        <v>44518</v>
      </c>
      <c r="C13" s="66">
        <f>-B8*(1+B7)</f>
        <v>-1010000000</v>
      </c>
      <c r="D13" s="67">
        <f t="shared" ref="D13:E13" si="0">B9</f>
        <v>5.7500000000000002E-2</v>
      </c>
      <c r="E13" s="68">
        <f t="shared" si="0"/>
        <v>6.7500000000000004E-2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4" x14ac:dyDescent="0.3">
      <c r="A14" s="64" t="s">
        <v>41</v>
      </c>
      <c r="B14" s="69">
        <f t="shared" ref="B14:B33" si="1">EDATE(B13,3)</f>
        <v>44610</v>
      </c>
      <c r="C14" s="70"/>
      <c r="D14" s="66">
        <f t="shared" ref="D14:D32" si="2">((($B$8*$B$9*(DAYS360(B13,B14))/360))*(1-$C$42))-($C$41*$B$8*(DAYS360(B13,B14))/360)</f>
        <v>12910000</v>
      </c>
      <c r="E14" s="66">
        <f t="shared" ref="E14:E32" si="3">((($B$8*$C$9*(DAYS360(B13,B14))/360))*(1-$C$42))-($C$41*$B$8*(DAYS360(B13,B14))/360)</f>
        <v>15160000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4" x14ac:dyDescent="0.3">
      <c r="A15" s="64" t="s">
        <v>42</v>
      </c>
      <c r="B15" s="69">
        <f t="shared" si="1"/>
        <v>44699</v>
      </c>
      <c r="C15" s="70"/>
      <c r="D15" s="66">
        <f t="shared" si="2"/>
        <v>12910000</v>
      </c>
      <c r="E15" s="66">
        <f t="shared" si="3"/>
        <v>15160000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4" x14ac:dyDescent="0.3">
      <c r="A16" s="64" t="s">
        <v>43</v>
      </c>
      <c r="B16" s="69">
        <f t="shared" si="1"/>
        <v>44791</v>
      </c>
      <c r="C16" s="70"/>
      <c r="D16" s="66">
        <f t="shared" si="2"/>
        <v>12910000</v>
      </c>
      <c r="E16" s="66">
        <f t="shared" si="3"/>
        <v>15160000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4" x14ac:dyDescent="0.3">
      <c r="A17" s="64" t="s">
        <v>44</v>
      </c>
      <c r="B17" s="69">
        <f t="shared" si="1"/>
        <v>44883</v>
      </c>
      <c r="C17" s="70"/>
      <c r="D17" s="66">
        <f t="shared" si="2"/>
        <v>12910000</v>
      </c>
      <c r="E17" s="66">
        <f t="shared" si="3"/>
        <v>15160000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4" x14ac:dyDescent="0.3">
      <c r="A18" s="64" t="s">
        <v>45</v>
      </c>
      <c r="B18" s="69">
        <f t="shared" si="1"/>
        <v>44975</v>
      </c>
      <c r="C18" s="70"/>
      <c r="D18" s="66">
        <f t="shared" si="2"/>
        <v>12910000</v>
      </c>
      <c r="E18" s="66">
        <f t="shared" si="3"/>
        <v>15160000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4" x14ac:dyDescent="0.3">
      <c r="A19" s="64" t="s">
        <v>46</v>
      </c>
      <c r="B19" s="69">
        <f t="shared" si="1"/>
        <v>45064</v>
      </c>
      <c r="C19" s="70"/>
      <c r="D19" s="66">
        <f t="shared" si="2"/>
        <v>12910000</v>
      </c>
      <c r="E19" s="66">
        <f t="shared" si="3"/>
        <v>15160000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4" x14ac:dyDescent="0.3">
      <c r="A20" s="64" t="s">
        <v>47</v>
      </c>
      <c r="B20" s="69">
        <f t="shared" si="1"/>
        <v>45156</v>
      </c>
      <c r="C20" s="70"/>
      <c r="D20" s="66">
        <f t="shared" si="2"/>
        <v>12910000</v>
      </c>
      <c r="E20" s="66">
        <f t="shared" si="3"/>
        <v>15160000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.75" customHeight="1" x14ac:dyDescent="0.3">
      <c r="A21" s="64" t="s">
        <v>48</v>
      </c>
      <c r="B21" s="69">
        <f t="shared" si="1"/>
        <v>45248</v>
      </c>
      <c r="C21" s="70"/>
      <c r="D21" s="66">
        <f t="shared" si="2"/>
        <v>12910000</v>
      </c>
      <c r="E21" s="66">
        <f t="shared" si="3"/>
        <v>15160000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.75" customHeight="1" x14ac:dyDescent="0.3">
      <c r="A22" s="64" t="s">
        <v>49</v>
      </c>
      <c r="B22" s="69">
        <f t="shared" si="1"/>
        <v>45340</v>
      </c>
      <c r="C22" s="70"/>
      <c r="D22" s="66">
        <f t="shared" si="2"/>
        <v>12910000</v>
      </c>
      <c r="E22" s="66">
        <f t="shared" si="3"/>
        <v>15160000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3">
      <c r="A23" s="64" t="s">
        <v>50</v>
      </c>
      <c r="B23" s="69">
        <f t="shared" si="1"/>
        <v>45430</v>
      </c>
      <c r="C23" s="70"/>
      <c r="D23" s="66">
        <f t="shared" si="2"/>
        <v>12910000</v>
      </c>
      <c r="E23" s="66">
        <f t="shared" si="3"/>
        <v>15160000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5.75" customHeight="1" x14ac:dyDescent="0.3">
      <c r="A24" s="64" t="s">
        <v>51</v>
      </c>
      <c r="B24" s="69">
        <f t="shared" si="1"/>
        <v>45522</v>
      </c>
      <c r="C24" s="70"/>
      <c r="D24" s="66">
        <f t="shared" si="2"/>
        <v>12910000</v>
      </c>
      <c r="E24" s="66">
        <f t="shared" si="3"/>
        <v>15160000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.75" customHeight="1" x14ac:dyDescent="0.3">
      <c r="A25" s="64" t="s">
        <v>60</v>
      </c>
      <c r="B25" s="69">
        <f t="shared" si="1"/>
        <v>45614</v>
      </c>
      <c r="C25" s="70"/>
      <c r="D25" s="66">
        <f t="shared" si="2"/>
        <v>12910000</v>
      </c>
      <c r="E25" s="66">
        <f t="shared" si="3"/>
        <v>15160000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5.75" customHeight="1" x14ac:dyDescent="0.3">
      <c r="A26" s="64" t="s">
        <v>61</v>
      </c>
      <c r="B26" s="69">
        <f t="shared" si="1"/>
        <v>45706</v>
      </c>
      <c r="C26" s="70"/>
      <c r="D26" s="66">
        <f t="shared" si="2"/>
        <v>12910000</v>
      </c>
      <c r="E26" s="66">
        <f t="shared" si="3"/>
        <v>15160000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.75" customHeight="1" x14ac:dyDescent="0.3">
      <c r="A27" s="64" t="s">
        <v>62</v>
      </c>
      <c r="B27" s="69">
        <f t="shared" si="1"/>
        <v>45795</v>
      </c>
      <c r="C27" s="70"/>
      <c r="D27" s="66">
        <f t="shared" si="2"/>
        <v>12910000</v>
      </c>
      <c r="E27" s="66">
        <f t="shared" si="3"/>
        <v>15160000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.75" customHeight="1" x14ac:dyDescent="0.3">
      <c r="A28" s="64" t="s">
        <v>63</v>
      </c>
      <c r="B28" s="69">
        <f t="shared" si="1"/>
        <v>45887</v>
      </c>
      <c r="C28" s="70"/>
      <c r="D28" s="66">
        <f t="shared" si="2"/>
        <v>12910000</v>
      </c>
      <c r="E28" s="66">
        <f t="shared" si="3"/>
        <v>15160000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customHeight="1" x14ac:dyDescent="0.3">
      <c r="A29" s="64" t="s">
        <v>64</v>
      </c>
      <c r="B29" s="69">
        <f t="shared" si="1"/>
        <v>45979</v>
      </c>
      <c r="C29" s="70"/>
      <c r="D29" s="66">
        <f t="shared" si="2"/>
        <v>12910000</v>
      </c>
      <c r="E29" s="66">
        <f t="shared" si="3"/>
        <v>15160000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5.75" customHeight="1" x14ac:dyDescent="0.3">
      <c r="A30" s="64" t="s">
        <v>65</v>
      </c>
      <c r="B30" s="69">
        <f t="shared" si="1"/>
        <v>46071</v>
      </c>
      <c r="C30" s="70"/>
      <c r="D30" s="66">
        <f t="shared" si="2"/>
        <v>12910000</v>
      </c>
      <c r="E30" s="66">
        <f t="shared" si="3"/>
        <v>15160000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5.75" customHeight="1" x14ac:dyDescent="0.3">
      <c r="A31" s="64" t="s">
        <v>66</v>
      </c>
      <c r="B31" s="69">
        <f t="shared" si="1"/>
        <v>46160</v>
      </c>
      <c r="C31" s="70"/>
      <c r="D31" s="66">
        <f t="shared" si="2"/>
        <v>12910000</v>
      </c>
      <c r="E31" s="66">
        <f t="shared" si="3"/>
        <v>15160000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customHeight="1" x14ac:dyDescent="0.3">
      <c r="A32" s="64" t="s">
        <v>67</v>
      </c>
      <c r="B32" s="69">
        <f t="shared" si="1"/>
        <v>46252</v>
      </c>
      <c r="C32" s="70"/>
      <c r="D32" s="66">
        <f t="shared" si="2"/>
        <v>12910000</v>
      </c>
      <c r="E32" s="66">
        <f t="shared" si="3"/>
        <v>15160000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customHeight="1" x14ac:dyDescent="0.3">
      <c r="A33" s="64" t="s">
        <v>68</v>
      </c>
      <c r="B33" s="69">
        <f t="shared" si="1"/>
        <v>46344</v>
      </c>
      <c r="C33" s="71"/>
      <c r="D33" s="66">
        <f>B8+((($B$8*$B$9*(DAYS360(B32,B33))/360))*(1-$C$42))-($C$41*$B$8*(DAYS360(B32,B33))/360)</f>
        <v>1012910000</v>
      </c>
      <c r="E33" s="66">
        <f>B8+((($B$8*$C$9*(DAYS360(B32,B33))/360))*(1-$C$42))-($C$41*$B$8*(DAYS360(B32,B33))/360)</f>
        <v>1015160000</v>
      </c>
      <c r="F33" s="48"/>
      <c r="G33" s="48"/>
      <c r="H33" s="48"/>
      <c r="I33" s="48" t="s">
        <v>34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.75" customHeight="1" x14ac:dyDescent="0.3">
      <c r="A34" s="72" t="s">
        <v>52</v>
      </c>
      <c r="B34" s="73"/>
      <c r="C34" s="74">
        <f>SUM(C13:C16)</f>
        <v>-1010000000</v>
      </c>
      <c r="D34" s="74">
        <f t="shared" ref="D34:E34" si="4">SUM(D14:D33)</f>
        <v>1258200000</v>
      </c>
      <c r="E34" s="74">
        <f t="shared" si="4"/>
        <v>1303200000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5.7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 customHeigh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5" customHeight="1" x14ac:dyDescent="0.3">
      <c r="A37" s="48" t="s">
        <v>53</v>
      </c>
      <c r="B37" s="48"/>
      <c r="C37" s="75"/>
      <c r="D37" s="7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" customHeight="1" x14ac:dyDescent="0.3">
      <c r="A38" s="77" t="s">
        <v>54</v>
      </c>
      <c r="B38" s="78"/>
      <c r="C38" s="78"/>
      <c r="D38" s="78"/>
      <c r="E38" s="78"/>
      <c r="F38" s="7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30" customHeight="1" x14ac:dyDescent="0.3">
      <c r="A39" s="77" t="s">
        <v>55</v>
      </c>
      <c r="B39" s="78"/>
      <c r="C39" s="78"/>
      <c r="D39" s="78"/>
      <c r="E39" s="78"/>
      <c r="F39" s="79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5" customHeight="1" x14ac:dyDescent="0.3">
      <c r="A40" s="77" t="s">
        <v>56</v>
      </c>
      <c r="B40" s="78"/>
      <c r="C40" s="78"/>
      <c r="D40" s="78"/>
      <c r="E40" s="78"/>
      <c r="F40" s="79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" customHeight="1" x14ac:dyDescent="0.3">
      <c r="A41" s="80" t="s">
        <v>57</v>
      </c>
      <c r="B41" s="48"/>
      <c r="C41" s="81">
        <f>0.01%*1.1</f>
        <v>1.1000000000000002E-4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" customHeight="1" x14ac:dyDescent="0.3">
      <c r="A42" s="80" t="s">
        <v>58</v>
      </c>
      <c r="B42" s="48"/>
      <c r="C42" s="82">
        <v>0.1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.75" customHeight="1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5.7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5.75" customHeight="1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customHeight="1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5.7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.75" customHeight="1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.75" customHeight="1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5.75" customHeight="1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.75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5.75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.75" customHeigh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5.75" customHeight="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.75" customHeigh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customHeight="1" x14ac:dyDescent="0.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.75" customHeight="1" x14ac:dyDescent="0.3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.75" customHeight="1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.75" customHeight="1" x14ac:dyDescent="0.3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.75" customHeight="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.75" customHeight="1" x14ac:dyDescent="0.3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.75" customHeight="1" x14ac:dyDescent="0.3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.75" customHeight="1" x14ac:dyDescent="0.3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.75" customHeight="1" x14ac:dyDescent="0.3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5.75" customHeight="1" x14ac:dyDescent="0.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5.75" customHeight="1" x14ac:dyDescent="0.3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5.75" customHeight="1" x14ac:dyDescent="0.3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5.75" customHeight="1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5.75" customHeigh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5.75" customHeight="1" x14ac:dyDescent="0.3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5.75" customHeight="1" x14ac:dyDescent="0.3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5.75" customHeight="1" x14ac:dyDescent="0.3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5.75" customHeight="1" x14ac:dyDescent="0.3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5.75" customHeight="1" x14ac:dyDescent="0.3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5.75" customHeight="1" x14ac:dyDescent="0.3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5.75" customHeight="1" x14ac:dyDescent="0.3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5.75" customHeight="1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5.75" customHeight="1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5.75" customHeight="1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5.75" customHeight="1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5.75" customHeight="1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5.75" customHeight="1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5.75" customHeight="1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5.75" customHeight="1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.75" customHeight="1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5.75" customHeight="1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5.75" customHeight="1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5.75" customHeight="1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5.75" customHeight="1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5.75" customHeight="1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5.75" customHeight="1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5.75" customHeight="1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5.75" customHeight="1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5.75" customHeight="1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5.75" customHeight="1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5.75" customHeight="1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5.75" customHeight="1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5.75" customHeight="1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.75" customHeight="1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5.7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5.75" customHeight="1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5.75" customHeight="1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5.75" customHeight="1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5.75" customHeight="1" x14ac:dyDescent="0.3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5.75" customHeight="1" x14ac:dyDescent="0.3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5.75" customHeight="1" x14ac:dyDescent="0.3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5.75" customHeight="1" x14ac:dyDescent="0.3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5.75" customHeight="1" x14ac:dyDescent="0.3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5.75" customHeight="1" x14ac:dyDescent="0.3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5.75" customHeight="1" x14ac:dyDescent="0.3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5.75" customHeight="1" x14ac:dyDescent="0.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5.75" customHeight="1" x14ac:dyDescent="0.3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5.75" customHeight="1" x14ac:dyDescent="0.3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5.75" customHeight="1" x14ac:dyDescent="0.3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5.75" customHeight="1" x14ac:dyDescent="0.3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5.75" customHeight="1" x14ac:dyDescent="0.3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5.75" customHeight="1" x14ac:dyDescent="0.3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5.75" customHeight="1" x14ac:dyDescent="0.3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5.75" customHeight="1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5.75" customHeight="1" x14ac:dyDescent="0.3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5.75" customHeight="1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5.75" customHeight="1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5.75" customHeight="1" x14ac:dyDescent="0.3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5.75" customHeight="1" x14ac:dyDescent="0.3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5.75" customHeight="1" x14ac:dyDescent="0.3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5.75" customHeight="1" x14ac:dyDescent="0.3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5.75" customHeight="1" x14ac:dyDescent="0.3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5.75" customHeight="1" x14ac:dyDescent="0.3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5.75" customHeight="1" x14ac:dyDescent="0.3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5.75" customHeight="1" x14ac:dyDescent="0.3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5.75" customHeight="1" x14ac:dyDescent="0.3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5.75" customHeight="1" x14ac:dyDescent="0.3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5.75" customHeight="1" x14ac:dyDescent="0.3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5.75" customHeight="1" x14ac:dyDescent="0.3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5.75" customHeight="1" x14ac:dyDescent="0.3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5.75" customHeight="1" x14ac:dyDescent="0.3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5.75" customHeight="1" x14ac:dyDescent="0.3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5.75" customHeight="1" x14ac:dyDescent="0.3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5.75" customHeight="1" x14ac:dyDescent="0.3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5.75" customHeight="1" x14ac:dyDescent="0.3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5.75" customHeight="1" x14ac:dyDescent="0.3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5.75" customHeight="1" x14ac:dyDescent="0.3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5.75" customHeight="1" x14ac:dyDescent="0.3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5.75" customHeight="1" x14ac:dyDescent="0.3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5.75" customHeight="1" x14ac:dyDescent="0.3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5.75" customHeight="1" x14ac:dyDescent="0.3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5.75" customHeight="1" x14ac:dyDescent="0.3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5.75" customHeight="1" x14ac:dyDescent="0.3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5.75" customHeight="1" x14ac:dyDescent="0.3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5.75" customHeight="1" x14ac:dyDescent="0.3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5.75" customHeight="1" x14ac:dyDescent="0.3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5.75" customHeight="1" x14ac:dyDescent="0.3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5.75" customHeight="1" x14ac:dyDescent="0.3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5.75" customHeight="1" x14ac:dyDescent="0.3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5.75" customHeight="1" x14ac:dyDescent="0.3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5.75" customHeight="1" x14ac:dyDescent="0.3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5.75" customHeight="1" x14ac:dyDescent="0.3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5.75" customHeight="1" x14ac:dyDescent="0.3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5.75" customHeight="1" x14ac:dyDescent="0.3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5.75" customHeight="1" x14ac:dyDescent="0.3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5.75" customHeight="1" x14ac:dyDescent="0.3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5.75" customHeight="1" x14ac:dyDescent="0.3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5.75" customHeight="1" x14ac:dyDescent="0.3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5.75" customHeight="1" x14ac:dyDescent="0.3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5.75" customHeight="1" x14ac:dyDescent="0.3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5.75" customHeight="1" x14ac:dyDescent="0.3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5.75" customHeight="1" x14ac:dyDescent="0.3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5.75" customHeight="1" x14ac:dyDescent="0.3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5.75" customHeight="1" x14ac:dyDescent="0.3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5.75" customHeight="1" x14ac:dyDescent="0.3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5.75" customHeight="1" x14ac:dyDescent="0.3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5.75" customHeight="1" x14ac:dyDescent="0.3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5.75" customHeight="1" x14ac:dyDescent="0.3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5.75" customHeight="1" x14ac:dyDescent="0.3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5.75" customHeight="1" x14ac:dyDescent="0.3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5.75" customHeight="1" x14ac:dyDescent="0.3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5.75" customHeight="1" x14ac:dyDescent="0.3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5.75" customHeight="1" x14ac:dyDescent="0.3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5.75" customHeight="1" x14ac:dyDescent="0.3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5.75" customHeight="1" x14ac:dyDescent="0.3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5.75" customHeight="1" x14ac:dyDescent="0.3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5.75" customHeight="1" x14ac:dyDescent="0.3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5.75" customHeight="1" x14ac:dyDescent="0.3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5.75" customHeight="1" x14ac:dyDescent="0.3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5.75" customHeight="1" x14ac:dyDescent="0.3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5.75" customHeight="1" x14ac:dyDescent="0.3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5.75" customHeight="1" x14ac:dyDescent="0.3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5.75" customHeight="1" x14ac:dyDescent="0.3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5.75" customHeight="1" x14ac:dyDescent="0.3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5.75" customHeight="1" x14ac:dyDescent="0.3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5.75" customHeight="1" x14ac:dyDescent="0.3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5.75" customHeight="1" x14ac:dyDescent="0.3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5.75" customHeight="1" x14ac:dyDescent="0.3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5.75" customHeight="1" x14ac:dyDescent="0.3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5.75" customHeight="1" x14ac:dyDescent="0.3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5.75" customHeight="1" x14ac:dyDescent="0.3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5.75" customHeight="1" x14ac:dyDescent="0.3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5.75" customHeight="1" x14ac:dyDescent="0.3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5.75" customHeight="1" x14ac:dyDescent="0.3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5.75" customHeight="1" x14ac:dyDescent="0.3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5.75" customHeight="1" x14ac:dyDescent="0.3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5.75" customHeight="1" x14ac:dyDescent="0.3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5.75" customHeight="1" x14ac:dyDescent="0.3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5.75" customHeight="1" x14ac:dyDescent="0.3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5.75" customHeight="1" x14ac:dyDescent="0.3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5.75" customHeight="1" x14ac:dyDescent="0.3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5.75" customHeight="1" x14ac:dyDescent="0.3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5.75" customHeight="1" x14ac:dyDescent="0.3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5.75" customHeight="1" x14ac:dyDescent="0.3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5.75" customHeight="1" x14ac:dyDescent="0.3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5.75" customHeight="1" x14ac:dyDescent="0.3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5.75" customHeight="1" x14ac:dyDescent="0.3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5.75" customHeight="1" x14ac:dyDescent="0.3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5.75" customHeight="1" x14ac:dyDescent="0.3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5.75" customHeight="1" x14ac:dyDescent="0.3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5.75" customHeight="1" x14ac:dyDescent="0.3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5.75" customHeight="1" x14ac:dyDescent="0.3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5.75" customHeight="1" x14ac:dyDescent="0.3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5.75" customHeight="1" x14ac:dyDescent="0.3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5.75" customHeight="1" x14ac:dyDescent="0.3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5.75" customHeight="1" x14ac:dyDescent="0.3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5.75" customHeight="1" x14ac:dyDescent="0.3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5.75" customHeight="1" x14ac:dyDescent="0.3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5.75" customHeight="1" x14ac:dyDescent="0.3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5.75" customHeight="1" x14ac:dyDescent="0.3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5.75" customHeight="1" x14ac:dyDescent="0.3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5.75" customHeight="1" x14ac:dyDescent="0.3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5.75" customHeight="1" x14ac:dyDescent="0.3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5.75" customHeight="1" x14ac:dyDescent="0.3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5.75" customHeight="1" x14ac:dyDescent="0.3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5.75" customHeight="1" x14ac:dyDescent="0.3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5.75" customHeight="1" x14ac:dyDescent="0.3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5.75" customHeight="1" x14ac:dyDescent="0.3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5.75" customHeight="1" x14ac:dyDescent="0.3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5.75" customHeight="1" x14ac:dyDescent="0.3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5.75" customHeight="1" x14ac:dyDescent="0.3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5.75" customHeight="1" x14ac:dyDescent="0.3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5.75" customHeight="1" x14ac:dyDescent="0.3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5.75" customHeight="1" x14ac:dyDescent="0.3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5.75" customHeight="1" x14ac:dyDescent="0.3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5.75" customHeight="1" x14ac:dyDescent="0.3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5.75" customHeight="1" x14ac:dyDescent="0.3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5.75" customHeight="1" x14ac:dyDescent="0.3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5.75" customHeight="1" x14ac:dyDescent="0.3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5.75" customHeight="1" x14ac:dyDescent="0.3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5.75" customHeight="1" x14ac:dyDescent="0.3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5.75" customHeight="1" x14ac:dyDescent="0.3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5.75" customHeight="1" x14ac:dyDescent="0.3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5.75" customHeight="1" x14ac:dyDescent="0.3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5.75" customHeight="1" x14ac:dyDescent="0.3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5.75" customHeight="1" x14ac:dyDescent="0.3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5.75" customHeight="1" x14ac:dyDescent="0.3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5.75" customHeight="1" x14ac:dyDescent="0.3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5.75" customHeight="1" x14ac:dyDescent="0.3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5.75" customHeight="1" x14ac:dyDescent="0.3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5.75" customHeight="1" x14ac:dyDescent="0.3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5.75" customHeight="1" x14ac:dyDescent="0.3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5.75" customHeight="1" x14ac:dyDescent="0.3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5.75" customHeight="1" x14ac:dyDescent="0.3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5.75" customHeight="1" x14ac:dyDescent="0.3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5.75" customHeight="1" x14ac:dyDescent="0.3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5.75" customHeight="1" x14ac:dyDescent="0.3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5.75" customHeight="1" x14ac:dyDescent="0.3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5.75" customHeight="1" x14ac:dyDescent="0.3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5.75" customHeight="1" x14ac:dyDescent="0.3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5.75" customHeight="1" x14ac:dyDescent="0.3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5.75" customHeight="1" x14ac:dyDescent="0.3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5.75" customHeight="1" x14ac:dyDescent="0.3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5.75" customHeight="1" x14ac:dyDescent="0.3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5.75" customHeight="1" x14ac:dyDescent="0.3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5.75" customHeight="1" x14ac:dyDescent="0.3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5.75" customHeight="1" x14ac:dyDescent="0.3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5.75" customHeight="1" x14ac:dyDescent="0.3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5.75" customHeight="1" x14ac:dyDescent="0.3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5.75" customHeight="1" x14ac:dyDescent="0.3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5.75" customHeight="1" x14ac:dyDescent="0.3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5.75" customHeight="1" x14ac:dyDescent="0.3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5.75" customHeight="1" x14ac:dyDescent="0.3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5.75" customHeight="1" x14ac:dyDescent="0.3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5.75" customHeight="1" x14ac:dyDescent="0.3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5.75" customHeight="1" x14ac:dyDescent="0.3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5.75" customHeight="1" x14ac:dyDescent="0.3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5.75" customHeight="1" x14ac:dyDescent="0.3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5.75" customHeight="1" x14ac:dyDescent="0.3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5.75" customHeight="1" x14ac:dyDescent="0.3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5.75" customHeight="1" x14ac:dyDescent="0.3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5.75" customHeight="1" x14ac:dyDescent="0.3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5.75" customHeight="1" x14ac:dyDescent="0.3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5.75" customHeight="1" x14ac:dyDescent="0.3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5.75" customHeight="1" x14ac:dyDescent="0.3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5.75" customHeight="1" x14ac:dyDescent="0.3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5.75" customHeight="1" x14ac:dyDescent="0.3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5.75" customHeight="1" x14ac:dyDescent="0.3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5.75" customHeight="1" x14ac:dyDescent="0.3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5.75" customHeight="1" x14ac:dyDescent="0.3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5.75" customHeight="1" x14ac:dyDescent="0.3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5.75" customHeight="1" x14ac:dyDescent="0.3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5.75" customHeight="1" x14ac:dyDescent="0.3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5.75" customHeight="1" x14ac:dyDescent="0.3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5.75" customHeight="1" x14ac:dyDescent="0.3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5.75" customHeight="1" x14ac:dyDescent="0.3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5.75" customHeight="1" x14ac:dyDescent="0.3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5.75" customHeight="1" x14ac:dyDescent="0.3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5.75" customHeight="1" x14ac:dyDescent="0.3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5.75" customHeight="1" x14ac:dyDescent="0.3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5.75" customHeight="1" x14ac:dyDescent="0.3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5.75" customHeight="1" x14ac:dyDescent="0.3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5.75" customHeight="1" x14ac:dyDescent="0.3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5.75" customHeight="1" x14ac:dyDescent="0.3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5.75" customHeight="1" x14ac:dyDescent="0.3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5.75" customHeight="1" x14ac:dyDescent="0.3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5.75" customHeight="1" x14ac:dyDescent="0.3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5.75" customHeight="1" x14ac:dyDescent="0.3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5.75" customHeight="1" x14ac:dyDescent="0.3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5.75" customHeight="1" x14ac:dyDescent="0.3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5.75" customHeight="1" x14ac:dyDescent="0.3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5.75" customHeight="1" x14ac:dyDescent="0.3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5.75" customHeight="1" x14ac:dyDescent="0.3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5.75" customHeight="1" x14ac:dyDescent="0.3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5.75" customHeight="1" x14ac:dyDescent="0.3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5.75" customHeight="1" x14ac:dyDescent="0.3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5.75" customHeight="1" x14ac:dyDescent="0.3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5.75" customHeight="1" x14ac:dyDescent="0.3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5.75" customHeight="1" x14ac:dyDescent="0.3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5.75" customHeight="1" x14ac:dyDescent="0.3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5.75" customHeight="1" x14ac:dyDescent="0.3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5.75" customHeight="1" x14ac:dyDescent="0.3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5.75" customHeight="1" x14ac:dyDescent="0.3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5.75" customHeight="1" x14ac:dyDescent="0.3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5.75" customHeight="1" x14ac:dyDescent="0.3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5.75" customHeight="1" x14ac:dyDescent="0.3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5.75" customHeight="1" x14ac:dyDescent="0.3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5.75" customHeight="1" x14ac:dyDescent="0.3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5.75" customHeight="1" x14ac:dyDescent="0.3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5.75" customHeight="1" x14ac:dyDescent="0.3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5.75" customHeight="1" x14ac:dyDescent="0.3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5.75" customHeight="1" x14ac:dyDescent="0.3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5.75" customHeight="1" x14ac:dyDescent="0.3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5.75" customHeight="1" x14ac:dyDescent="0.3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5.75" customHeight="1" x14ac:dyDescent="0.3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5.75" customHeight="1" x14ac:dyDescent="0.3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5.75" customHeight="1" x14ac:dyDescent="0.3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5.75" customHeight="1" x14ac:dyDescent="0.3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5.75" customHeight="1" x14ac:dyDescent="0.3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5.75" customHeight="1" x14ac:dyDescent="0.3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5.75" customHeight="1" x14ac:dyDescent="0.3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5.75" customHeight="1" x14ac:dyDescent="0.3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5.75" customHeight="1" x14ac:dyDescent="0.3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5.75" customHeight="1" x14ac:dyDescent="0.3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5.75" customHeight="1" x14ac:dyDescent="0.3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5.75" customHeight="1" x14ac:dyDescent="0.3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5.75" customHeight="1" x14ac:dyDescent="0.3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5.75" customHeight="1" x14ac:dyDescent="0.3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5.75" customHeight="1" x14ac:dyDescent="0.3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5.75" customHeight="1" x14ac:dyDescent="0.3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5.75" customHeight="1" x14ac:dyDescent="0.3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5.75" customHeight="1" x14ac:dyDescent="0.3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5.75" customHeight="1" x14ac:dyDescent="0.3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5.75" customHeight="1" x14ac:dyDescent="0.3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5.75" customHeight="1" x14ac:dyDescent="0.3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5.75" customHeight="1" x14ac:dyDescent="0.3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5.75" customHeight="1" x14ac:dyDescent="0.3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5.75" customHeight="1" x14ac:dyDescent="0.3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5.75" customHeight="1" x14ac:dyDescent="0.3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5.75" customHeight="1" x14ac:dyDescent="0.3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5.75" customHeight="1" x14ac:dyDescent="0.3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5.75" customHeight="1" x14ac:dyDescent="0.3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5.75" customHeight="1" x14ac:dyDescent="0.3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5.75" customHeight="1" x14ac:dyDescent="0.3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5.75" customHeight="1" x14ac:dyDescent="0.3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5.75" customHeight="1" x14ac:dyDescent="0.3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5.75" customHeight="1" x14ac:dyDescent="0.3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5.75" customHeight="1" x14ac:dyDescent="0.3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5.75" customHeight="1" x14ac:dyDescent="0.3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5.75" customHeight="1" x14ac:dyDescent="0.3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5.75" customHeight="1" x14ac:dyDescent="0.3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5.75" customHeight="1" x14ac:dyDescent="0.3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5.75" customHeight="1" x14ac:dyDescent="0.3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5.75" customHeight="1" x14ac:dyDescent="0.3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5.75" customHeight="1" x14ac:dyDescent="0.3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5.75" customHeight="1" x14ac:dyDescent="0.3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5.75" customHeight="1" x14ac:dyDescent="0.3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5.75" customHeight="1" x14ac:dyDescent="0.3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5.75" customHeight="1" x14ac:dyDescent="0.3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5.75" customHeight="1" x14ac:dyDescent="0.3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5.75" customHeight="1" x14ac:dyDescent="0.3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5.75" customHeight="1" x14ac:dyDescent="0.3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5.75" customHeight="1" x14ac:dyDescent="0.3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5.75" customHeight="1" x14ac:dyDescent="0.3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5.75" customHeight="1" x14ac:dyDescent="0.3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5.75" customHeight="1" x14ac:dyDescent="0.3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5.75" customHeight="1" x14ac:dyDescent="0.3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5.75" customHeight="1" x14ac:dyDescent="0.3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5.75" customHeight="1" x14ac:dyDescent="0.3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5.75" customHeight="1" x14ac:dyDescent="0.3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5.75" customHeight="1" x14ac:dyDescent="0.3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5.75" customHeight="1" x14ac:dyDescent="0.3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5.75" customHeight="1" x14ac:dyDescent="0.3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5.75" customHeight="1" x14ac:dyDescent="0.3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5.75" customHeight="1" x14ac:dyDescent="0.3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5.75" customHeight="1" x14ac:dyDescent="0.3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5.75" customHeight="1" x14ac:dyDescent="0.3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5.75" customHeight="1" x14ac:dyDescent="0.3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5.75" customHeight="1" x14ac:dyDescent="0.3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5.75" customHeight="1" x14ac:dyDescent="0.3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5.75" customHeight="1" x14ac:dyDescent="0.3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5.75" customHeight="1" x14ac:dyDescent="0.3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5.75" customHeight="1" x14ac:dyDescent="0.3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5.75" customHeight="1" x14ac:dyDescent="0.3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5.75" customHeight="1" x14ac:dyDescent="0.3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5.75" customHeight="1" x14ac:dyDescent="0.3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5.75" customHeight="1" x14ac:dyDescent="0.3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5.75" customHeight="1" x14ac:dyDescent="0.3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5.75" customHeight="1" x14ac:dyDescent="0.3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5.75" customHeight="1" x14ac:dyDescent="0.3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5.75" customHeight="1" x14ac:dyDescent="0.3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5.75" customHeight="1" x14ac:dyDescent="0.3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5.75" customHeight="1" x14ac:dyDescent="0.3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5.75" customHeight="1" x14ac:dyDescent="0.3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5.75" customHeight="1" x14ac:dyDescent="0.3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5.75" customHeight="1" x14ac:dyDescent="0.3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5.75" customHeight="1" x14ac:dyDescent="0.3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5.75" customHeight="1" x14ac:dyDescent="0.3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5.75" customHeight="1" x14ac:dyDescent="0.3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5.75" customHeight="1" x14ac:dyDescent="0.3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5.75" customHeight="1" x14ac:dyDescent="0.3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5.75" customHeight="1" x14ac:dyDescent="0.3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5.75" customHeight="1" x14ac:dyDescent="0.3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5.75" customHeight="1" x14ac:dyDescent="0.3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5.75" customHeight="1" x14ac:dyDescent="0.3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5.75" customHeight="1" x14ac:dyDescent="0.3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5.75" customHeight="1" x14ac:dyDescent="0.3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5.75" customHeight="1" x14ac:dyDescent="0.3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5.75" customHeight="1" x14ac:dyDescent="0.3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5.75" customHeight="1" x14ac:dyDescent="0.3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5.75" customHeight="1" x14ac:dyDescent="0.3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5.75" customHeight="1" x14ac:dyDescent="0.3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5.75" customHeight="1" x14ac:dyDescent="0.3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5.75" customHeight="1" x14ac:dyDescent="0.3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5.75" customHeight="1" x14ac:dyDescent="0.3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5.75" customHeight="1" x14ac:dyDescent="0.3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5.75" customHeight="1" x14ac:dyDescent="0.3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5.75" customHeight="1" x14ac:dyDescent="0.3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5.75" customHeight="1" x14ac:dyDescent="0.3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5.75" customHeight="1" x14ac:dyDescent="0.3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5.75" customHeight="1" x14ac:dyDescent="0.3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5.75" customHeight="1" x14ac:dyDescent="0.3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5.75" customHeight="1" x14ac:dyDescent="0.3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5.75" customHeight="1" x14ac:dyDescent="0.3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5.75" customHeight="1" x14ac:dyDescent="0.3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5.75" customHeight="1" x14ac:dyDescent="0.3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5.75" customHeight="1" x14ac:dyDescent="0.3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5.75" customHeight="1" x14ac:dyDescent="0.3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5.75" customHeight="1" x14ac:dyDescent="0.3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5.75" customHeight="1" x14ac:dyDescent="0.3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5.75" customHeight="1" x14ac:dyDescent="0.3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5.75" customHeight="1" x14ac:dyDescent="0.3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5.75" customHeight="1" x14ac:dyDescent="0.3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5.75" customHeight="1" x14ac:dyDescent="0.3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5.75" customHeight="1" x14ac:dyDescent="0.3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5.75" customHeight="1" x14ac:dyDescent="0.3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5.75" customHeight="1" x14ac:dyDescent="0.3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5.75" customHeight="1" x14ac:dyDescent="0.3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5.75" customHeight="1" x14ac:dyDescent="0.3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5.75" customHeight="1" x14ac:dyDescent="0.3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5.75" customHeight="1" x14ac:dyDescent="0.3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5.75" customHeight="1" x14ac:dyDescent="0.3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5.75" customHeight="1" x14ac:dyDescent="0.3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5.75" customHeight="1" x14ac:dyDescent="0.3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5.75" customHeight="1" x14ac:dyDescent="0.3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5.75" customHeight="1" x14ac:dyDescent="0.3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5.75" customHeight="1" x14ac:dyDescent="0.3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5.75" customHeight="1" x14ac:dyDescent="0.3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5.75" customHeight="1" x14ac:dyDescent="0.3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5.75" customHeight="1" x14ac:dyDescent="0.3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5.75" customHeight="1" x14ac:dyDescent="0.3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5.75" customHeight="1" x14ac:dyDescent="0.3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5.75" customHeight="1" x14ac:dyDescent="0.3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5.75" customHeight="1" x14ac:dyDescent="0.3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5.75" customHeight="1" x14ac:dyDescent="0.3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5.75" customHeight="1" x14ac:dyDescent="0.3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5.75" customHeight="1" x14ac:dyDescent="0.3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5.75" customHeight="1" x14ac:dyDescent="0.3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5.75" customHeight="1" x14ac:dyDescent="0.3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5.75" customHeight="1" x14ac:dyDescent="0.3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5.75" customHeight="1" x14ac:dyDescent="0.3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5.75" customHeight="1" x14ac:dyDescent="0.3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5.75" customHeight="1" x14ac:dyDescent="0.3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5.75" customHeight="1" x14ac:dyDescent="0.3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5.75" customHeight="1" x14ac:dyDescent="0.3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5.75" customHeight="1" x14ac:dyDescent="0.3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5.75" customHeight="1" x14ac:dyDescent="0.3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5.75" customHeight="1" x14ac:dyDescent="0.3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5.75" customHeight="1" x14ac:dyDescent="0.3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5.75" customHeight="1" x14ac:dyDescent="0.3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5.75" customHeight="1" x14ac:dyDescent="0.3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5.75" customHeight="1" x14ac:dyDescent="0.3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5.75" customHeight="1" x14ac:dyDescent="0.3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5.75" customHeight="1" x14ac:dyDescent="0.3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5.75" customHeight="1" x14ac:dyDescent="0.3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5.75" customHeight="1" x14ac:dyDescent="0.3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5.75" customHeight="1" x14ac:dyDescent="0.3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5.75" customHeight="1" x14ac:dyDescent="0.3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5.75" customHeight="1" x14ac:dyDescent="0.3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5.75" customHeight="1" x14ac:dyDescent="0.3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5.75" customHeight="1" x14ac:dyDescent="0.3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5.75" customHeight="1" x14ac:dyDescent="0.3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5.75" customHeight="1" x14ac:dyDescent="0.3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5.75" customHeight="1" x14ac:dyDescent="0.3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5.75" customHeight="1" x14ac:dyDescent="0.3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5.75" customHeight="1" x14ac:dyDescent="0.3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5.75" customHeight="1" x14ac:dyDescent="0.3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5.75" customHeight="1" x14ac:dyDescent="0.3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5.75" customHeight="1" x14ac:dyDescent="0.3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5.75" customHeight="1" x14ac:dyDescent="0.3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5.75" customHeight="1" x14ac:dyDescent="0.3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5.75" customHeight="1" x14ac:dyDescent="0.3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5.75" customHeight="1" x14ac:dyDescent="0.3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5.75" customHeight="1" x14ac:dyDescent="0.3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5.75" customHeight="1" x14ac:dyDescent="0.3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5.75" customHeight="1" x14ac:dyDescent="0.3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5.75" customHeight="1" x14ac:dyDescent="0.3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5.75" customHeight="1" x14ac:dyDescent="0.3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5.75" customHeight="1" x14ac:dyDescent="0.3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5.75" customHeight="1" x14ac:dyDescent="0.3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5.75" customHeight="1" x14ac:dyDescent="0.3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5.75" customHeight="1" x14ac:dyDescent="0.3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5.75" customHeight="1" x14ac:dyDescent="0.3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5.75" customHeight="1" x14ac:dyDescent="0.3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5.75" customHeight="1" x14ac:dyDescent="0.3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5.75" customHeight="1" x14ac:dyDescent="0.3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5.75" customHeight="1" x14ac:dyDescent="0.3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5.75" customHeight="1" x14ac:dyDescent="0.3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5.75" customHeight="1" x14ac:dyDescent="0.3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5.75" customHeight="1" x14ac:dyDescent="0.3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5.75" customHeight="1" x14ac:dyDescent="0.3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5.75" customHeight="1" x14ac:dyDescent="0.3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5.75" customHeight="1" x14ac:dyDescent="0.3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5.75" customHeight="1" x14ac:dyDescent="0.3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5.75" customHeight="1" x14ac:dyDescent="0.3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5.75" customHeight="1" x14ac:dyDescent="0.3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5.75" customHeight="1" x14ac:dyDescent="0.3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5.75" customHeight="1" x14ac:dyDescent="0.3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5.75" customHeight="1" x14ac:dyDescent="0.3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5.75" customHeight="1" x14ac:dyDescent="0.3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5.75" customHeight="1" x14ac:dyDescent="0.3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5.75" customHeight="1" x14ac:dyDescent="0.3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5.75" customHeight="1" x14ac:dyDescent="0.3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5.75" customHeight="1" x14ac:dyDescent="0.3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5.75" customHeight="1" x14ac:dyDescent="0.3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5.75" customHeight="1" x14ac:dyDescent="0.3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5.75" customHeight="1" x14ac:dyDescent="0.3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5.75" customHeight="1" x14ac:dyDescent="0.3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5.75" customHeight="1" x14ac:dyDescent="0.3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5.75" customHeight="1" x14ac:dyDescent="0.3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5.75" customHeight="1" x14ac:dyDescent="0.3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5.75" customHeight="1" x14ac:dyDescent="0.3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5.75" customHeight="1" x14ac:dyDescent="0.3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5.75" customHeight="1" x14ac:dyDescent="0.3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5.75" customHeight="1" x14ac:dyDescent="0.3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5.75" customHeight="1" x14ac:dyDescent="0.3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5.75" customHeight="1" x14ac:dyDescent="0.3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5.75" customHeight="1" x14ac:dyDescent="0.3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5.75" customHeight="1" x14ac:dyDescent="0.3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5.75" customHeight="1" x14ac:dyDescent="0.3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5.75" customHeight="1" x14ac:dyDescent="0.3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5.75" customHeight="1" x14ac:dyDescent="0.3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5.75" customHeight="1" x14ac:dyDescent="0.3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5.75" customHeight="1" x14ac:dyDescent="0.3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5.75" customHeight="1" x14ac:dyDescent="0.3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5.75" customHeight="1" x14ac:dyDescent="0.3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5.75" customHeight="1" x14ac:dyDescent="0.3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5.75" customHeight="1" x14ac:dyDescent="0.3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5.75" customHeight="1" x14ac:dyDescent="0.3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5.75" customHeight="1" x14ac:dyDescent="0.3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5.75" customHeight="1" x14ac:dyDescent="0.3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5.75" customHeight="1" x14ac:dyDescent="0.3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5.75" customHeight="1" x14ac:dyDescent="0.3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5.75" customHeight="1" x14ac:dyDescent="0.3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5.75" customHeight="1" x14ac:dyDescent="0.3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5.75" customHeight="1" x14ac:dyDescent="0.3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5.75" customHeight="1" x14ac:dyDescent="0.3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5.75" customHeight="1" x14ac:dyDescent="0.3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5.75" customHeight="1" x14ac:dyDescent="0.3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5.75" customHeight="1" x14ac:dyDescent="0.3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5.75" customHeight="1" x14ac:dyDescent="0.3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5.75" customHeight="1" x14ac:dyDescent="0.3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5.75" customHeight="1" x14ac:dyDescent="0.3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5.75" customHeight="1" x14ac:dyDescent="0.3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5.75" customHeight="1" x14ac:dyDescent="0.3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5.75" customHeight="1" x14ac:dyDescent="0.3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5.75" customHeight="1" x14ac:dyDescent="0.3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5.75" customHeight="1" x14ac:dyDescent="0.3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5.75" customHeight="1" x14ac:dyDescent="0.3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5.75" customHeight="1" x14ac:dyDescent="0.3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5.75" customHeight="1" x14ac:dyDescent="0.3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5.75" customHeight="1" x14ac:dyDescent="0.3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5.75" customHeight="1" x14ac:dyDescent="0.3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5.75" customHeight="1" x14ac:dyDescent="0.3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5.75" customHeight="1" x14ac:dyDescent="0.3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5.75" customHeight="1" x14ac:dyDescent="0.3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5.75" customHeight="1" x14ac:dyDescent="0.3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5.75" customHeight="1" x14ac:dyDescent="0.3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5.75" customHeight="1" x14ac:dyDescent="0.3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5.75" customHeight="1" x14ac:dyDescent="0.3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5.75" customHeight="1" x14ac:dyDescent="0.3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5.75" customHeight="1" x14ac:dyDescent="0.3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5.75" customHeight="1" x14ac:dyDescent="0.3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5.75" customHeight="1" x14ac:dyDescent="0.3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5.75" customHeight="1" x14ac:dyDescent="0.3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5.75" customHeight="1" x14ac:dyDescent="0.3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5.75" customHeight="1" x14ac:dyDescent="0.3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5.75" customHeight="1" x14ac:dyDescent="0.3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5.75" customHeight="1" x14ac:dyDescent="0.3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5.75" customHeight="1" x14ac:dyDescent="0.3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5.75" customHeight="1" x14ac:dyDescent="0.3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5.75" customHeight="1" x14ac:dyDescent="0.3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5.75" customHeight="1" x14ac:dyDescent="0.3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5.75" customHeight="1" x14ac:dyDescent="0.3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5.75" customHeight="1" x14ac:dyDescent="0.3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5.75" customHeight="1" x14ac:dyDescent="0.3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5.75" customHeight="1" x14ac:dyDescent="0.3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5.75" customHeight="1" x14ac:dyDescent="0.3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5.75" customHeight="1" x14ac:dyDescent="0.3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5.75" customHeight="1" x14ac:dyDescent="0.3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5.75" customHeight="1" x14ac:dyDescent="0.3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5.75" customHeight="1" x14ac:dyDescent="0.3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5.75" customHeight="1" x14ac:dyDescent="0.3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5.75" customHeight="1" x14ac:dyDescent="0.3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5.75" customHeight="1" x14ac:dyDescent="0.3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5.75" customHeight="1" x14ac:dyDescent="0.3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5.75" customHeight="1" x14ac:dyDescent="0.3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5.75" customHeight="1" x14ac:dyDescent="0.3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5.75" customHeight="1" x14ac:dyDescent="0.3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5.75" customHeight="1" x14ac:dyDescent="0.3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5.75" customHeight="1" x14ac:dyDescent="0.3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5.75" customHeight="1" x14ac:dyDescent="0.3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5.75" customHeight="1" x14ac:dyDescent="0.3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5.75" customHeight="1" x14ac:dyDescent="0.3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5.75" customHeight="1" x14ac:dyDescent="0.3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5.75" customHeight="1" x14ac:dyDescent="0.3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5.75" customHeight="1" x14ac:dyDescent="0.3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5.75" customHeight="1" x14ac:dyDescent="0.3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5.75" customHeight="1" x14ac:dyDescent="0.3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5.75" customHeight="1" x14ac:dyDescent="0.3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5.75" customHeight="1" x14ac:dyDescent="0.3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5.75" customHeight="1" x14ac:dyDescent="0.3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5.75" customHeight="1" x14ac:dyDescent="0.3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5.75" customHeight="1" x14ac:dyDescent="0.3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5.75" customHeight="1" x14ac:dyDescent="0.3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5.75" customHeight="1" x14ac:dyDescent="0.3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5.75" customHeight="1" x14ac:dyDescent="0.3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5.75" customHeight="1" x14ac:dyDescent="0.3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5.75" customHeight="1" x14ac:dyDescent="0.3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5.75" customHeight="1" x14ac:dyDescent="0.3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5.75" customHeight="1" x14ac:dyDescent="0.3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5.75" customHeight="1" x14ac:dyDescent="0.3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5.75" customHeight="1" x14ac:dyDescent="0.3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5.75" customHeight="1" x14ac:dyDescent="0.3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5.75" customHeight="1" x14ac:dyDescent="0.3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5.75" customHeight="1" x14ac:dyDescent="0.3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5.75" customHeight="1" x14ac:dyDescent="0.3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5.75" customHeight="1" x14ac:dyDescent="0.3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5.75" customHeight="1" x14ac:dyDescent="0.3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5.75" customHeight="1" x14ac:dyDescent="0.3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5.75" customHeight="1" x14ac:dyDescent="0.3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5.75" customHeight="1" x14ac:dyDescent="0.3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5.75" customHeight="1" x14ac:dyDescent="0.3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5.75" customHeight="1" x14ac:dyDescent="0.3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5.75" customHeight="1" x14ac:dyDescent="0.3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5.75" customHeight="1" x14ac:dyDescent="0.3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5.75" customHeight="1" x14ac:dyDescent="0.3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5.75" customHeight="1" x14ac:dyDescent="0.3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5.75" customHeight="1" x14ac:dyDescent="0.3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5.75" customHeight="1" x14ac:dyDescent="0.3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5.75" customHeight="1" x14ac:dyDescent="0.3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5.75" customHeight="1" x14ac:dyDescent="0.3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5.75" customHeight="1" x14ac:dyDescent="0.3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5.75" customHeight="1" x14ac:dyDescent="0.3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5.75" customHeight="1" x14ac:dyDescent="0.3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5.75" customHeight="1" x14ac:dyDescent="0.3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5.75" customHeight="1" x14ac:dyDescent="0.3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5.75" customHeight="1" x14ac:dyDescent="0.3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5.75" customHeight="1" x14ac:dyDescent="0.3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5.75" customHeight="1" x14ac:dyDescent="0.3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5.75" customHeight="1" x14ac:dyDescent="0.3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5.75" customHeight="1" x14ac:dyDescent="0.3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5.75" customHeight="1" x14ac:dyDescent="0.3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5.75" customHeight="1" x14ac:dyDescent="0.3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5.75" customHeight="1" x14ac:dyDescent="0.3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5.75" customHeight="1" x14ac:dyDescent="0.3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5.75" customHeight="1" x14ac:dyDescent="0.3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5.75" customHeight="1" x14ac:dyDescent="0.3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5.75" customHeight="1" x14ac:dyDescent="0.3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5.75" customHeight="1" x14ac:dyDescent="0.3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5.75" customHeight="1" x14ac:dyDescent="0.3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5.75" customHeight="1" x14ac:dyDescent="0.3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5.75" customHeight="1" x14ac:dyDescent="0.3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5.75" customHeight="1" x14ac:dyDescent="0.3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5.75" customHeight="1" x14ac:dyDescent="0.3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5.75" customHeight="1" x14ac:dyDescent="0.3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5.75" customHeight="1" x14ac:dyDescent="0.3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5.75" customHeight="1" x14ac:dyDescent="0.3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5.75" customHeight="1" x14ac:dyDescent="0.3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5.75" customHeight="1" x14ac:dyDescent="0.3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5.75" customHeight="1" x14ac:dyDescent="0.3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5.75" customHeight="1" x14ac:dyDescent="0.3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5.75" customHeight="1" x14ac:dyDescent="0.3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5.75" customHeight="1" x14ac:dyDescent="0.3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5.75" customHeight="1" x14ac:dyDescent="0.3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5.75" customHeight="1" x14ac:dyDescent="0.3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5.75" customHeight="1" x14ac:dyDescent="0.3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5.75" customHeight="1" x14ac:dyDescent="0.3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5.75" customHeight="1" x14ac:dyDescent="0.3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5.75" customHeight="1" x14ac:dyDescent="0.3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5.75" customHeight="1" x14ac:dyDescent="0.3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5.75" customHeight="1" x14ac:dyDescent="0.3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5.75" customHeight="1" x14ac:dyDescent="0.3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5.75" customHeight="1" x14ac:dyDescent="0.3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5.75" customHeight="1" x14ac:dyDescent="0.3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5.75" customHeight="1" x14ac:dyDescent="0.3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5.75" customHeight="1" x14ac:dyDescent="0.3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5.75" customHeight="1" x14ac:dyDescent="0.3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5.75" customHeight="1" x14ac:dyDescent="0.3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5.75" customHeight="1" x14ac:dyDescent="0.3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5.75" customHeight="1" x14ac:dyDescent="0.3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5.75" customHeight="1" x14ac:dyDescent="0.3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5.75" customHeight="1" x14ac:dyDescent="0.3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5.75" customHeight="1" x14ac:dyDescent="0.3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5.75" customHeight="1" x14ac:dyDescent="0.3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5.75" customHeight="1" x14ac:dyDescent="0.3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5.75" customHeight="1" x14ac:dyDescent="0.3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5.75" customHeight="1" x14ac:dyDescent="0.3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5.75" customHeight="1" x14ac:dyDescent="0.3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5.75" customHeight="1" x14ac:dyDescent="0.3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5.75" customHeight="1" x14ac:dyDescent="0.3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5.75" customHeight="1" x14ac:dyDescent="0.3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5.75" customHeight="1" x14ac:dyDescent="0.3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5.75" customHeight="1" x14ac:dyDescent="0.3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5.75" customHeight="1" x14ac:dyDescent="0.3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5.75" customHeight="1" x14ac:dyDescent="0.3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5.75" customHeight="1" x14ac:dyDescent="0.3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5.75" customHeight="1" x14ac:dyDescent="0.3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5.75" customHeight="1" x14ac:dyDescent="0.3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5.75" customHeight="1" x14ac:dyDescent="0.3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5.75" customHeight="1" x14ac:dyDescent="0.3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5.75" customHeight="1" x14ac:dyDescent="0.3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5.75" customHeight="1" x14ac:dyDescent="0.3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5.75" customHeight="1" x14ac:dyDescent="0.3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5.75" customHeight="1" x14ac:dyDescent="0.3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5.75" customHeight="1" x14ac:dyDescent="0.3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5.75" customHeight="1" x14ac:dyDescent="0.3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5.75" customHeight="1" x14ac:dyDescent="0.3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5.75" customHeight="1" x14ac:dyDescent="0.3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5.75" customHeight="1" x14ac:dyDescent="0.3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5.75" customHeight="1" x14ac:dyDescent="0.3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5.75" customHeight="1" x14ac:dyDescent="0.3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5.75" customHeight="1" x14ac:dyDescent="0.3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5.75" customHeight="1" x14ac:dyDescent="0.3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5.75" customHeight="1" x14ac:dyDescent="0.3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5.75" customHeight="1" x14ac:dyDescent="0.3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5.75" customHeight="1" x14ac:dyDescent="0.3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5.75" customHeight="1" x14ac:dyDescent="0.3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5.75" customHeight="1" x14ac:dyDescent="0.3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5.75" customHeight="1" x14ac:dyDescent="0.3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5.75" customHeight="1" x14ac:dyDescent="0.3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5.75" customHeight="1" x14ac:dyDescent="0.3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5.75" customHeight="1" x14ac:dyDescent="0.3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5.75" customHeight="1" x14ac:dyDescent="0.3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5.75" customHeight="1" x14ac:dyDescent="0.3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5.75" customHeight="1" x14ac:dyDescent="0.3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5.75" customHeight="1" x14ac:dyDescent="0.3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5.75" customHeight="1" x14ac:dyDescent="0.3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5.75" customHeight="1" x14ac:dyDescent="0.3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5.75" customHeight="1" x14ac:dyDescent="0.3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5.75" customHeight="1" x14ac:dyDescent="0.3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5.75" customHeight="1" x14ac:dyDescent="0.3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5.75" customHeight="1" x14ac:dyDescent="0.3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5.75" customHeight="1" x14ac:dyDescent="0.3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5.75" customHeight="1" x14ac:dyDescent="0.3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5.75" customHeight="1" x14ac:dyDescent="0.3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5.75" customHeight="1" x14ac:dyDescent="0.3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5.75" customHeight="1" x14ac:dyDescent="0.3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5.75" customHeight="1" x14ac:dyDescent="0.3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5.75" customHeight="1" x14ac:dyDescent="0.3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5.75" customHeight="1" x14ac:dyDescent="0.3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5.75" customHeight="1" x14ac:dyDescent="0.3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5.75" customHeight="1" x14ac:dyDescent="0.3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5.75" customHeight="1" x14ac:dyDescent="0.3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5.75" customHeight="1" x14ac:dyDescent="0.3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5.75" customHeight="1" x14ac:dyDescent="0.3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5.75" customHeight="1" x14ac:dyDescent="0.3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5.75" customHeight="1" x14ac:dyDescent="0.3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5.75" customHeight="1" x14ac:dyDescent="0.3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5.75" customHeight="1" x14ac:dyDescent="0.3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5.75" customHeight="1" x14ac:dyDescent="0.3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5.75" customHeight="1" x14ac:dyDescent="0.3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5.75" customHeight="1" x14ac:dyDescent="0.3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5.75" customHeight="1" x14ac:dyDescent="0.3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5.75" customHeight="1" x14ac:dyDescent="0.3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5.75" customHeight="1" x14ac:dyDescent="0.3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5.75" customHeight="1" x14ac:dyDescent="0.3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5.75" customHeight="1" x14ac:dyDescent="0.3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5.75" customHeight="1" x14ac:dyDescent="0.3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5.75" customHeight="1" x14ac:dyDescent="0.3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5.75" customHeight="1" x14ac:dyDescent="0.3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5.75" customHeight="1" x14ac:dyDescent="0.3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5.75" customHeight="1" x14ac:dyDescent="0.3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5.75" customHeight="1" x14ac:dyDescent="0.3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5.75" customHeight="1" x14ac:dyDescent="0.3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5.75" customHeight="1" x14ac:dyDescent="0.3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5.75" customHeight="1" x14ac:dyDescent="0.3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5.75" customHeight="1" x14ac:dyDescent="0.3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5.75" customHeight="1" x14ac:dyDescent="0.3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5.75" customHeight="1" x14ac:dyDescent="0.3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5.75" customHeight="1" x14ac:dyDescent="0.3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5.75" customHeight="1" x14ac:dyDescent="0.3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5.75" customHeight="1" x14ac:dyDescent="0.3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5.75" customHeight="1" x14ac:dyDescent="0.3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5.75" customHeight="1" x14ac:dyDescent="0.3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5.75" customHeight="1" x14ac:dyDescent="0.3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5.75" customHeight="1" x14ac:dyDescent="0.3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5.75" customHeight="1" x14ac:dyDescent="0.3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5.75" customHeight="1" x14ac:dyDescent="0.3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5.75" customHeight="1" x14ac:dyDescent="0.3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5.75" customHeight="1" x14ac:dyDescent="0.3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5.75" customHeight="1" x14ac:dyDescent="0.3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5.75" customHeight="1" x14ac:dyDescent="0.3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5.75" customHeight="1" x14ac:dyDescent="0.3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5.75" customHeight="1" x14ac:dyDescent="0.3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5.75" customHeight="1" x14ac:dyDescent="0.3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5.75" customHeight="1" x14ac:dyDescent="0.3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5.75" customHeight="1" x14ac:dyDescent="0.3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5.75" customHeight="1" x14ac:dyDescent="0.3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5.75" customHeight="1" x14ac:dyDescent="0.3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5.75" customHeight="1" x14ac:dyDescent="0.3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5.75" customHeight="1" x14ac:dyDescent="0.3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5.75" customHeight="1" x14ac:dyDescent="0.3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5.75" customHeight="1" x14ac:dyDescent="0.3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5.75" customHeight="1" x14ac:dyDescent="0.3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5.75" customHeight="1" x14ac:dyDescent="0.3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5.75" customHeight="1" x14ac:dyDescent="0.3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5.75" customHeight="1" x14ac:dyDescent="0.3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5.75" customHeight="1" x14ac:dyDescent="0.3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5.75" customHeight="1" x14ac:dyDescent="0.3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5.75" customHeight="1" x14ac:dyDescent="0.3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5.75" customHeight="1" x14ac:dyDescent="0.3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5.75" customHeight="1" x14ac:dyDescent="0.3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5.75" customHeight="1" x14ac:dyDescent="0.3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5.75" customHeight="1" x14ac:dyDescent="0.3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5.75" customHeight="1" x14ac:dyDescent="0.3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5.75" customHeight="1" x14ac:dyDescent="0.3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5.75" customHeight="1" x14ac:dyDescent="0.3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5.75" customHeight="1" x14ac:dyDescent="0.3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5.75" customHeight="1" x14ac:dyDescent="0.3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5.75" customHeight="1" x14ac:dyDescent="0.3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5.75" customHeight="1" x14ac:dyDescent="0.3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5.75" customHeight="1" x14ac:dyDescent="0.3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5.75" customHeight="1" x14ac:dyDescent="0.3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5.75" customHeight="1" x14ac:dyDescent="0.3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5.75" customHeight="1" x14ac:dyDescent="0.3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5.75" customHeight="1" x14ac:dyDescent="0.3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5.75" customHeight="1" x14ac:dyDescent="0.3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5.75" customHeight="1" x14ac:dyDescent="0.3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5.75" customHeight="1" x14ac:dyDescent="0.3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5.75" customHeight="1" x14ac:dyDescent="0.3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5.75" customHeight="1" x14ac:dyDescent="0.3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5.75" customHeight="1" x14ac:dyDescent="0.3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5.75" customHeight="1" x14ac:dyDescent="0.3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5.75" customHeight="1" x14ac:dyDescent="0.3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5.75" customHeight="1" x14ac:dyDescent="0.3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5.75" customHeight="1" x14ac:dyDescent="0.3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5.75" customHeight="1" x14ac:dyDescent="0.3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5.75" customHeight="1" x14ac:dyDescent="0.3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5.75" customHeight="1" x14ac:dyDescent="0.3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5.75" customHeight="1" x14ac:dyDescent="0.3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5.75" customHeight="1" x14ac:dyDescent="0.3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5.75" customHeight="1" x14ac:dyDescent="0.3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5.75" customHeight="1" x14ac:dyDescent="0.3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5.75" customHeight="1" x14ac:dyDescent="0.3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5.75" customHeight="1" x14ac:dyDescent="0.3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5.75" customHeight="1" x14ac:dyDescent="0.3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5.75" customHeight="1" x14ac:dyDescent="0.3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5.75" customHeight="1" x14ac:dyDescent="0.3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5.75" customHeight="1" x14ac:dyDescent="0.3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5.75" customHeight="1" x14ac:dyDescent="0.3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5.75" customHeight="1" x14ac:dyDescent="0.3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5.75" customHeight="1" x14ac:dyDescent="0.3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5.75" customHeight="1" x14ac:dyDescent="0.3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5.75" customHeight="1" x14ac:dyDescent="0.3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5.75" customHeight="1" x14ac:dyDescent="0.3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5.75" customHeight="1" x14ac:dyDescent="0.3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5.75" customHeight="1" x14ac:dyDescent="0.3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5.75" customHeight="1" x14ac:dyDescent="0.3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5.75" customHeight="1" x14ac:dyDescent="0.3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5.75" customHeight="1" x14ac:dyDescent="0.3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5.75" customHeight="1" x14ac:dyDescent="0.3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5.75" customHeight="1" x14ac:dyDescent="0.3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5.75" customHeight="1" x14ac:dyDescent="0.3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5.75" customHeight="1" x14ac:dyDescent="0.3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5.75" customHeight="1" x14ac:dyDescent="0.3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5.75" customHeight="1" x14ac:dyDescent="0.3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5.75" customHeight="1" x14ac:dyDescent="0.3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5.75" customHeight="1" x14ac:dyDescent="0.3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5.75" customHeight="1" x14ac:dyDescent="0.3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5.75" customHeight="1" x14ac:dyDescent="0.3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5.75" customHeight="1" x14ac:dyDescent="0.3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5.75" customHeight="1" x14ac:dyDescent="0.3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5.75" customHeight="1" x14ac:dyDescent="0.3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5.75" customHeight="1" x14ac:dyDescent="0.3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5.75" customHeight="1" x14ac:dyDescent="0.3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5.75" customHeight="1" x14ac:dyDescent="0.3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5.75" customHeight="1" x14ac:dyDescent="0.3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5.75" customHeight="1" x14ac:dyDescent="0.3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5.75" customHeight="1" x14ac:dyDescent="0.3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5.75" customHeight="1" x14ac:dyDescent="0.3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5.75" customHeight="1" x14ac:dyDescent="0.3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5.75" customHeight="1" x14ac:dyDescent="0.3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5.75" customHeight="1" x14ac:dyDescent="0.3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5.75" customHeight="1" x14ac:dyDescent="0.3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5.75" customHeight="1" x14ac:dyDescent="0.3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5.75" customHeight="1" x14ac:dyDescent="0.3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5.75" customHeight="1" x14ac:dyDescent="0.3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5.75" customHeight="1" x14ac:dyDescent="0.3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5.75" customHeight="1" x14ac:dyDescent="0.3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5.75" customHeight="1" x14ac:dyDescent="0.3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5.75" customHeight="1" x14ac:dyDescent="0.3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5.75" customHeight="1" x14ac:dyDescent="0.3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5.75" customHeight="1" x14ac:dyDescent="0.3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5.75" customHeight="1" x14ac:dyDescent="0.3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5.75" customHeight="1" x14ac:dyDescent="0.3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5.75" customHeight="1" x14ac:dyDescent="0.3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5.75" customHeight="1" x14ac:dyDescent="0.3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5.75" customHeight="1" x14ac:dyDescent="0.3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5.75" customHeight="1" x14ac:dyDescent="0.3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5.75" customHeight="1" x14ac:dyDescent="0.3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5.75" customHeight="1" x14ac:dyDescent="0.3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5.75" customHeight="1" x14ac:dyDescent="0.3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5.75" customHeight="1" x14ac:dyDescent="0.3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5.75" customHeight="1" x14ac:dyDescent="0.3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5.75" customHeight="1" x14ac:dyDescent="0.3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5.75" customHeight="1" x14ac:dyDescent="0.3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5.75" customHeight="1" x14ac:dyDescent="0.3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5.75" customHeight="1" x14ac:dyDescent="0.3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5.75" customHeight="1" x14ac:dyDescent="0.3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5.75" customHeight="1" x14ac:dyDescent="0.3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5.75" customHeight="1" x14ac:dyDescent="0.3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5.75" customHeight="1" x14ac:dyDescent="0.3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5.75" customHeight="1" x14ac:dyDescent="0.3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5.75" customHeight="1" x14ac:dyDescent="0.3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5.75" customHeight="1" x14ac:dyDescent="0.3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5.75" customHeight="1" x14ac:dyDescent="0.3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5.75" customHeight="1" x14ac:dyDescent="0.3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5.75" customHeight="1" x14ac:dyDescent="0.3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5.75" customHeight="1" x14ac:dyDescent="0.3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5.75" customHeight="1" x14ac:dyDescent="0.3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5.75" customHeight="1" x14ac:dyDescent="0.3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5.75" customHeight="1" x14ac:dyDescent="0.3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5.75" customHeight="1" x14ac:dyDescent="0.3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5.75" customHeight="1" x14ac:dyDescent="0.3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5.75" customHeight="1" x14ac:dyDescent="0.3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5.75" customHeight="1" x14ac:dyDescent="0.3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5.75" customHeight="1" x14ac:dyDescent="0.3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5.75" customHeight="1" x14ac:dyDescent="0.3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5.75" customHeight="1" x14ac:dyDescent="0.3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5.75" customHeight="1" x14ac:dyDescent="0.3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5.75" customHeight="1" x14ac:dyDescent="0.3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5.75" customHeight="1" x14ac:dyDescent="0.3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5.75" customHeight="1" x14ac:dyDescent="0.3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5.75" customHeight="1" x14ac:dyDescent="0.3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5.75" customHeight="1" x14ac:dyDescent="0.3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5.75" customHeight="1" x14ac:dyDescent="0.3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5.75" customHeight="1" x14ac:dyDescent="0.3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5.75" customHeight="1" x14ac:dyDescent="0.3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5.75" customHeight="1" x14ac:dyDescent="0.3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5.75" customHeight="1" x14ac:dyDescent="0.3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5.75" customHeight="1" x14ac:dyDescent="0.3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5.75" customHeight="1" x14ac:dyDescent="0.3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5.75" customHeight="1" x14ac:dyDescent="0.3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5.75" customHeight="1" x14ac:dyDescent="0.3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5.75" customHeight="1" x14ac:dyDescent="0.3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5.75" customHeight="1" x14ac:dyDescent="0.3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5.75" customHeight="1" x14ac:dyDescent="0.3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5.75" customHeight="1" x14ac:dyDescent="0.3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5.75" customHeight="1" x14ac:dyDescent="0.3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5.75" customHeight="1" x14ac:dyDescent="0.3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5.75" customHeight="1" x14ac:dyDescent="0.3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5.75" customHeight="1" x14ac:dyDescent="0.3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5.75" customHeight="1" x14ac:dyDescent="0.3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5.75" customHeight="1" x14ac:dyDescent="0.3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5.75" customHeight="1" x14ac:dyDescent="0.3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5.75" customHeight="1" x14ac:dyDescent="0.3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5.75" customHeight="1" x14ac:dyDescent="0.3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5.75" customHeight="1" x14ac:dyDescent="0.3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5.75" customHeight="1" x14ac:dyDescent="0.3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5.75" customHeight="1" x14ac:dyDescent="0.3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5.75" customHeight="1" x14ac:dyDescent="0.3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5.75" customHeight="1" x14ac:dyDescent="0.3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5.75" customHeight="1" x14ac:dyDescent="0.3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8">
    <mergeCell ref="A39:E39"/>
    <mergeCell ref="A40:E40"/>
    <mergeCell ref="A11:A12"/>
    <mergeCell ref="B11:B12"/>
    <mergeCell ref="C11:C12"/>
    <mergeCell ref="D11:D12"/>
    <mergeCell ref="A34:B34"/>
    <mergeCell ref="A38:E3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Tabel Informasi</vt:lpstr>
      <vt:lpstr>Kalkulator Bonds (5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2021-10-05T10:56:48Z</dcterms:modified>
</cp:coreProperties>
</file>